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65" yWindow="4680" windowWidth="19395" windowHeight="7845"/>
  </bookViews>
  <sheets>
    <sheet name="논문" sheetId="1" r:id="rId1"/>
    <sheet name="연구비" sheetId="2" r:id="rId2"/>
    <sheet name="특허" sheetId="3" r:id="rId3"/>
    <sheet name="기술이전" sheetId="4" r:id="rId4"/>
  </sheets>
  <definedNames>
    <definedName name="_xlnm.Print_Area" localSheetId="3">기술이전!$B$1:$F$11</definedName>
    <definedName name="_xlnm.Print_Area" localSheetId="0">논문!$A$1:$O$41</definedName>
    <definedName name="_xlnm.Print_Area" localSheetId="1">연구비!$A$1:$F$28</definedName>
    <definedName name="_xlnm.Print_Area" localSheetId="2">특허!$B$1:$H$27</definedName>
  </definedNames>
  <calcPr calcId="125725"/>
</workbook>
</file>

<file path=xl/calcChain.xml><?xml version="1.0" encoding="utf-8"?>
<calcChain xmlns="http://schemas.openxmlformats.org/spreadsheetml/2006/main">
  <c r="M27" i="1"/>
  <c r="M26"/>
  <c r="M28"/>
  <c r="M38" l="1"/>
  <c r="M8" l="1"/>
  <c r="M9"/>
  <c r="M21"/>
  <c r="M7" l="1"/>
  <c r="M20"/>
  <c r="M19"/>
  <c r="F11" i="4"/>
  <c r="F9"/>
  <c r="F8"/>
  <c r="F5"/>
  <c r="C12" i="3"/>
  <c r="M41" i="1"/>
  <c r="M39"/>
  <c r="M33"/>
  <c r="M29"/>
  <c r="M37"/>
  <c r="M36"/>
  <c r="M35"/>
  <c r="M34"/>
  <c r="M32"/>
  <c r="M31"/>
  <c r="M30"/>
  <c r="C28" i="2" l="1"/>
  <c r="F28" s="1"/>
  <c r="E26"/>
  <c r="C26"/>
  <c r="F26" s="1"/>
  <c r="F21"/>
  <c r="C21"/>
  <c r="C19"/>
  <c r="F19" s="1"/>
  <c r="E17"/>
  <c r="C17"/>
  <c r="F17" s="1"/>
  <c r="E13"/>
  <c r="C13"/>
  <c r="F13" s="1"/>
  <c r="E8"/>
  <c r="C8"/>
  <c r="F8" s="1"/>
  <c r="M25" i="1" l="1"/>
  <c r="M18"/>
  <c r="M15"/>
  <c r="M13"/>
  <c r="M12"/>
  <c r="M11"/>
  <c r="M40"/>
  <c r="M24"/>
  <c r="M23"/>
  <c r="M22"/>
  <c r="M17"/>
  <c r="M16"/>
  <c r="M14"/>
  <c r="M10"/>
  <c r="M6"/>
  <c r="M5"/>
</calcChain>
</file>

<file path=xl/sharedStrings.xml><?xml version="1.0" encoding="utf-8"?>
<sst xmlns="http://schemas.openxmlformats.org/spreadsheetml/2006/main" count="337" uniqueCount="215">
  <si>
    <t>논문</t>
  </si>
  <si>
    <t>참여교수</t>
  </si>
  <si>
    <t>번호</t>
  </si>
  <si>
    <t>논문 제목</t>
  </si>
  <si>
    <t>게재정보</t>
  </si>
  <si>
    <t>총 저자 수</t>
  </si>
  <si>
    <t>저자 중 참여교수</t>
  </si>
  <si>
    <t>점수</t>
  </si>
  <si>
    <t>Impact Factor</t>
  </si>
  <si>
    <t>게재 학술 지명</t>
  </si>
  <si>
    <t>학술지 구분</t>
  </si>
  <si>
    <t>ISSN</t>
  </si>
  <si>
    <t>연월(YYYYMM)</t>
  </si>
  <si>
    <t>주저자</t>
  </si>
  <si>
    <t>기타저자</t>
  </si>
  <si>
    <t>IF (I)
(JCR 2019)</t>
  </si>
  <si>
    <t>IF점수</t>
  </si>
  <si>
    <t>성명</t>
  </si>
  <si>
    <t>나 건</t>
  </si>
  <si>
    <t>Advanced hybrid nanomaterials for biomedical applications</t>
  </si>
  <si>
    <t xml:space="preserve">Progress in Materials Science </t>
  </si>
  <si>
    <t>SCI(E)</t>
  </si>
  <si>
    <t>0079-6425</t>
  </si>
  <si>
    <t>나건</t>
  </si>
  <si>
    <t>2373-9878</t>
  </si>
  <si>
    <t>A Dodecapeptide Selected by Phage Display as a Potential Theranostic Probe for Colon Cancers</t>
  </si>
  <si>
    <t>Translational Oncology</t>
  </si>
  <si>
    <t>1936-5233</t>
  </si>
  <si>
    <t>박용일</t>
  </si>
  <si>
    <t>Structural characteristics and biological effects of exopolysaccharide produced by cyanobacterium Nostoc sp</t>
  </si>
  <si>
    <t>International Journal of Biological Macromolecules</t>
  </si>
  <si>
    <t>0141-8130</t>
  </si>
  <si>
    <t>Trilobatin ameliorates bone loss via suppression of osteoclast cell differentiation and bone resorptive function in vitro and in vivo</t>
  </si>
  <si>
    <t>Life Sciences</t>
  </si>
  <si>
    <t>0024-3205</t>
  </si>
  <si>
    <t>-</t>
  </si>
  <si>
    <t>이은성</t>
  </si>
  <si>
    <t>An On-Demand pH-Sensitive Nanocluster for Cancer Treatment by Combining Photothermal Therapy and Chemotherapy</t>
  </si>
  <si>
    <t>Pharmaceutics</t>
  </si>
  <si>
    <t>1999-4923</t>
  </si>
  <si>
    <t>Indocyanine Green and Curcumin Co-Loaded Nano-Fireball-Like Albumin Nanoparticles Based on Near-Infrared-Induced Hyperthermia for Tumor Ablation</t>
  </si>
  <si>
    <t>International Journal of Nanomedicine</t>
  </si>
  <si>
    <t>1178-2013</t>
  </si>
  <si>
    <t>Malleable Hydrogel Embedded with Micellar Cargo-Expellers as a Prompt Transdermal Patch</t>
  </si>
  <si>
    <t>Advanced Healthcare Materials</t>
  </si>
  <si>
    <t>2192-2640</t>
  </si>
  <si>
    <t>Development of pH-responsive cyclodextrin nanoparticles for tumor-specific photodynamic therapy</t>
  </si>
  <si>
    <t>Polymers for Advanced Technologies</t>
  </si>
  <si>
    <t>1042-7147</t>
  </si>
  <si>
    <t>Highly Red Light-Emitting Erbium- and Lutetium-Doped Core-Shell Upconverting Nanoparticles Surface-Modified with PEG-Folic Acid/TCPP for Suppressing Cervical Cancer HeLa Cells</t>
  </si>
  <si>
    <t>Transferrin-Conjugated pH-Responsive γ-Cyclodextrin Nanoparticles for Antitumoral Topotecan Delivery</t>
  </si>
  <si>
    <t>Alendronate/cRGD-Decorated Ultrafine Hyaluronate Dot Targeting Bone Metastasis</t>
  </si>
  <si>
    <t>Biomedicines</t>
  </si>
  <si>
    <t>2227-9059</t>
  </si>
  <si>
    <t>Photo-Based Nanomedicines Using Polymeric Systems in the Field of Cancer Imaging and Therapy</t>
  </si>
  <si>
    <t>최성욱</t>
  </si>
  <si>
    <t>Fabrication of nanodiamonds modified with hyaluronic acid and chlorin e6 for selective photothermal and photodynamic tumor therapy</t>
  </si>
  <si>
    <t>Polymer for Advanced Technologies</t>
  </si>
  <si>
    <t>POLYMER-KOREA</t>
  </si>
  <si>
    <t>0379-153X</t>
  </si>
  <si>
    <t>Production of Uniform Microspheres Using a Simple Microfluidic Device with Silica Capillary</t>
  </si>
  <si>
    <t>Macromolecular Research</t>
  </si>
  <si>
    <t>1598-5032</t>
  </si>
  <si>
    <t>윤준원</t>
  </si>
  <si>
    <t>1472-6882</t>
  </si>
  <si>
    <t>박우람</t>
  </si>
  <si>
    <t>Magnesium hydroxide-incorporated PLGA composite attenuates inflammation and promotes BMP2-induced bone formation in spinal fusion</t>
  </si>
  <si>
    <t>JOURNAL OF TISSUE ENGINEERING</t>
  </si>
  <si>
    <t>2041-7314</t>
  </si>
  <si>
    <t>Cationic Nanoparticle-Mediated Activation of Natural Killer Cells for Effective Cancer Immunotherapy</t>
  </si>
  <si>
    <t>ACS applied materials &amp; interfaces</t>
  </si>
  <si>
    <t>1944-8244</t>
  </si>
  <si>
    <t>Advanced Science</t>
  </si>
  <si>
    <t>2198-3844</t>
  </si>
  <si>
    <t>Combination of irreversible electroporation and sting agonist for effective cancer immunotherapy</t>
  </si>
  <si>
    <t>Cancers</t>
  </si>
  <si>
    <t>2072-6694</t>
  </si>
  <si>
    <t>Improved mechanical and biological properties of biodegradable thinner poly (l-lactic acid) tubes by bi-directional drawing</t>
  </si>
  <si>
    <t>Journal of Industrial and Engineering Chemistry</t>
  </si>
  <si>
    <t>1226-086X</t>
  </si>
  <si>
    <t>Biomaterial-based strategies to prime dendritic cell-mediated anti-cancer immune responses</t>
  </si>
  <si>
    <t>International Materials Reviews</t>
  </si>
  <si>
    <t>0950-6608</t>
  </si>
  <si>
    <t>Progress in Materials Science</t>
  </si>
  <si>
    <t>정현도</t>
  </si>
  <si>
    <t>Preliminary study on FeGd alloys as binary alloys and master alloys for potential spent nuclear fuel (SNF) application</t>
  </si>
  <si>
    <t>Materials &amp; Design</t>
  </si>
  <si>
    <t>0264-1275</t>
  </si>
  <si>
    <t>An asymmetric surface coating strategy for improved corrosion resistance and vascular compatibility of magnesium alloy stents</t>
  </si>
  <si>
    <t>Enhanced Bioactivity of Micropatterned Hydroxyapatite Embedded Poly(L-lactic) Acid for a Load-Bearing Implant</t>
  </si>
  <si>
    <t>Polymers</t>
  </si>
  <si>
    <t>2073-4360</t>
  </si>
  <si>
    <r>
      <t>Bioinspired DNase‐</t>
    </r>
    <r>
      <rPr>
        <sz val="10"/>
        <color theme="1"/>
        <rFont val="맑은 고딕"/>
        <family val="3"/>
        <charset val="129"/>
        <scheme val="minor"/>
      </rPr>
      <t>I</t>
    </r>
    <r>
      <rPr>
        <sz val="10"/>
        <color theme="1"/>
        <rFont val="맑은 고딕"/>
        <family val="2"/>
        <charset val="129"/>
        <scheme val="minor"/>
      </rPr>
      <t>‐</t>
    </r>
    <r>
      <rPr>
        <sz val="10"/>
        <color theme="1"/>
        <rFont val="맑은 고딕"/>
        <family val="3"/>
        <charset val="129"/>
        <scheme val="minor"/>
      </rPr>
      <t>Coated Melanin</t>
    </r>
    <r>
      <rPr>
        <sz val="10"/>
        <color theme="1"/>
        <rFont val="맑은 고딕"/>
        <family val="2"/>
        <charset val="129"/>
        <scheme val="minor"/>
      </rPr>
      <t>‐</t>
    </r>
    <r>
      <rPr>
        <sz val="10"/>
        <color theme="1"/>
        <rFont val="맑은 고딕"/>
        <family val="3"/>
        <charset val="129"/>
        <scheme val="minor"/>
      </rPr>
      <t>Like Nanospheres for Modulation of Infection</t>
    </r>
    <r>
      <rPr>
        <sz val="10"/>
        <color theme="1"/>
        <rFont val="맑은 고딕"/>
        <family val="2"/>
        <charset val="129"/>
        <scheme val="minor"/>
      </rPr>
      <t>‐</t>
    </r>
    <r>
      <rPr>
        <sz val="10"/>
        <color theme="1"/>
        <rFont val="맑은 고딕"/>
        <family val="3"/>
        <charset val="129"/>
        <scheme val="minor"/>
      </rPr>
      <t>Associated NETosis Dysregulation</t>
    </r>
  </si>
  <si>
    <t>IF</t>
  </si>
  <si>
    <t>주저자 및 기타저자</t>
  </si>
  <si>
    <t>0-2 미만</t>
  </si>
  <si>
    <t>주저자 : 100%</t>
  </si>
  <si>
    <t>2-4 미만</t>
  </si>
  <si>
    <t>기타저자 : 20%</t>
  </si>
  <si>
    <t>4-6 미만</t>
  </si>
  <si>
    <t>6-8 미만</t>
  </si>
  <si>
    <t>8-10 미만</t>
  </si>
  <si>
    <t>10-12 미만</t>
  </si>
  <si>
    <t>12 이상</t>
  </si>
  <si>
    <t>정부</t>
  </si>
  <si>
    <t>산업체</t>
  </si>
  <si>
    <t>과제</t>
  </si>
  <si>
    <t>금액</t>
  </si>
  <si>
    <t>나건</t>
    <phoneticPr fontId="3" type="noConversion"/>
  </si>
  <si>
    <t>비강분무식 안토시아닌-다당류 나노복합체를 이용한 항바이러스 효과(JBK랩)</t>
    <phoneticPr fontId="3" type="noConversion"/>
  </si>
  <si>
    <t>[대학융복함사업]커큐민 흡수율 향상을 위한 나노제형 연구 및 기능성 마스크 시제품 제작(한양대학교)</t>
    <phoneticPr fontId="3" type="noConversion"/>
  </si>
  <si>
    <t>(범부처)비만 및 대사성 질환 치료를 위한 활성산소 다중방출 제어형 고기능성 스텐트 개발[1단계]</t>
    <phoneticPr fontId="3" type="noConversion"/>
  </si>
  <si>
    <t>수소펌프저해제와 튜불리신이 봉입된 리포좀 개발 (세포 독성 평가 및 항암 유효성 평가)(메콕스큐어메드)</t>
    <phoneticPr fontId="3" type="noConversion"/>
  </si>
  <si>
    <t>초피나무 추출물을 이용한 항바이러스 유효성 평가(메콕스큐어메드)</t>
    <phoneticPr fontId="3" type="noConversion"/>
  </si>
  <si>
    <t>박용일</t>
    <phoneticPr fontId="3" type="noConversion"/>
  </si>
  <si>
    <t>남재환</t>
    <phoneticPr fontId="3" type="noConversion"/>
  </si>
  <si>
    <t>(3차년도)중증열성혈소판감소증후군 바이러스(Severe fever with thrombocytopenia syndrome virus,SFTSV) 백신 후보 물질 개발 ((주)삼광랩트리)</t>
    <phoneticPr fontId="3" type="noConversion"/>
  </si>
  <si>
    <t>Analysis of mRNA toxicity(진원생명과학)</t>
    <phoneticPr fontId="3" type="noConversion"/>
  </si>
  <si>
    <t>mRNA Pilot-Scale 생산 공정 Feasibility 연구((주)티리보스)</t>
    <phoneticPr fontId="3" type="noConversion"/>
  </si>
  <si>
    <t>(질병관리청)RNA 기반 기술을 활용한 SFTSV 백신 면역 증강 물질 적용 연구(1차년도)</t>
    <phoneticPr fontId="3" type="noConversion"/>
  </si>
  <si>
    <t>(식품의약품안전평가원)RNA 백신 안전성 평가법 확립 및 효과 검증(1차년도)</t>
    <phoneticPr fontId="3" type="noConversion"/>
  </si>
  <si>
    <t>(식품의약품안전평가원RNA 백신 안전성 평가법 확립 및 효과 검증(2차년도)</t>
    <phoneticPr fontId="3" type="noConversion"/>
  </si>
  <si>
    <t>The development of COVID-19 vaccine candidates(SK바이오사이언스)</t>
    <phoneticPr fontId="3" type="noConversion"/>
  </si>
  <si>
    <t>(1차년도)메이신과 그 유도체 화합물들에 대한 in vitro, in vivo 효능 평가를 통한 대사성질환 관련 신약 개발 후보물질 도출 연구((주)노웨어바이오)</t>
    <phoneticPr fontId="3" type="noConversion"/>
  </si>
  <si>
    <t>(2차년도) 대사성질환 관련 신약 개발을 위한 화학적 수식 천연물 유도체 물질들에 대한 in vitro, in vivo 효능 평가 연구 및 후보물질 발굴((주)노웨어바이오)</t>
    <phoneticPr fontId="3" type="noConversion"/>
  </si>
  <si>
    <t>(농촌진흥청)(3차년도)당뇨, 비만, 골질환 치료제 개발을 위한 식물유래 폴리페놀릭 화합물의 전임상 생리효능 평가 연구</t>
    <phoneticPr fontId="3" type="noConversion"/>
  </si>
  <si>
    <t>(중앙대학교)[대학간융복합사업]천연물소재를 이용한 발효추출물의 대사질환 in vitro 효능연구</t>
    <phoneticPr fontId="3" type="noConversion"/>
  </si>
  <si>
    <t>(경기도경제과학진흥원)BET 저해제를 이용한 호흡기질환치료제 후보물질 개발</t>
    <phoneticPr fontId="3" type="noConversion"/>
  </si>
  <si>
    <t>이은성</t>
    <phoneticPr fontId="3" type="noConversion"/>
  </si>
  <si>
    <t>(한국산업기술평가관리원)[1차년도](1세부)수요 맞춤형 바이오플라스틱 생분해 속도조절 기술개발</t>
    <phoneticPr fontId="3" type="noConversion"/>
  </si>
  <si>
    <t>윤준원</t>
    <phoneticPr fontId="3" type="noConversion"/>
  </si>
  <si>
    <t>(연구재단)감염병 대응 동물생물안전3등급(ABSL3) 시설의 효율적 활용(안) 기획연구</t>
    <phoneticPr fontId="3" type="noConversion"/>
  </si>
  <si>
    <t>박우람</t>
    <phoneticPr fontId="3" type="noConversion"/>
  </si>
  <si>
    <t>(연구재단)고기능성 방사선 감응형 무기 나노입자 개발(1차년도)</t>
    <phoneticPr fontId="3" type="noConversion"/>
  </si>
  <si>
    <t>(중소기업기술정보진흥원)뇌동맥류 치료를 위한 기능성 혈류 변환 스텐트 개발</t>
    <phoneticPr fontId="3" type="noConversion"/>
  </si>
  <si>
    <t>암세포 표적화 엔지니어링된 면역세포 유래 베지클-리포좀의 퓨전을 이용한 면역항암치료제 개발(엠디뮨)</t>
    <phoneticPr fontId="3" type="noConversion"/>
  </si>
  <si>
    <t xml:space="preserve">(범부처)종양미세환경을 제어할 수 있는 박테리아 탑재 마이크로 캐리어 메디봇 및 이를 이용한 병용면역항암치료 기술 개발 </t>
    <phoneticPr fontId="3" type="noConversion"/>
  </si>
  <si>
    <t>(연구재단)췌장암 치료를 위한 종양 미세환경 모델 및 기능성 나노입자 개발(1차년도)</t>
    <phoneticPr fontId="3" type="noConversion"/>
  </si>
  <si>
    <t>정현도</t>
    <phoneticPr fontId="3" type="noConversion"/>
  </si>
  <si>
    <t>(한국산업기술평가관리원)열처리 분야 소재 및 공정 기술지원 플랫폼 개발</t>
    <phoneticPr fontId="3" type="noConversion"/>
  </si>
  <si>
    <t>2020년 9월~ 현재 (입금일기준)</t>
    <phoneticPr fontId="3" type="noConversion"/>
  </si>
  <si>
    <t>Long-acting nanoparticulate DNase-1 for effective suppression of SARS-CoV-2-mediated neutrophil activities and cytokine storm</t>
  </si>
  <si>
    <t>Biomaterials</t>
  </si>
  <si>
    <t>Optimal Voltage and Electrical Pulse Conditions for Electrical Ablation to Induce Immunogenic Cell Death (ICD)</t>
  </si>
  <si>
    <t>0142-9612</t>
    <phoneticPr fontId="3" type="noConversion"/>
  </si>
  <si>
    <t>1226-086X</t>
    <phoneticPr fontId="3" type="noConversion"/>
  </si>
  <si>
    <t>주저자 수
(m)</t>
    <phoneticPr fontId="3" type="noConversion"/>
  </si>
  <si>
    <t>기타저자 수
(n)</t>
    <phoneticPr fontId="3" type="noConversion"/>
  </si>
  <si>
    <t>총 저자 수
(T)</t>
    <phoneticPr fontId="3" type="noConversion"/>
  </si>
  <si>
    <t>나건</t>
    <phoneticPr fontId="3" type="noConversion"/>
  </si>
  <si>
    <t>남재환</t>
    <phoneticPr fontId="3" type="noConversion"/>
  </si>
  <si>
    <t>박용일</t>
    <phoneticPr fontId="3" type="noConversion"/>
  </si>
  <si>
    <t>박우람</t>
    <phoneticPr fontId="3" type="noConversion"/>
  </si>
  <si>
    <t>정현도</t>
    <phoneticPr fontId="3" type="noConversion"/>
  </si>
  <si>
    <t>윤준원</t>
    <phoneticPr fontId="3" type="noConversion"/>
  </si>
  <si>
    <t xml:space="preserve">이은성 </t>
    <phoneticPr fontId="3" type="noConversion"/>
  </si>
  <si>
    <t xml:space="preserve">최성욱 </t>
    <phoneticPr fontId="3" type="noConversion"/>
  </si>
  <si>
    <t>기술이전</t>
    <phoneticPr fontId="3" type="noConversion"/>
  </si>
  <si>
    <t>JBK랩</t>
    <phoneticPr fontId="3" type="noConversion"/>
  </si>
  <si>
    <t>‘다당류를 이용하여 커큐민의 안정성 및 생체 이용률이 향상된 나노복합체 및 이의 제조방법’의 기술이전</t>
    <phoneticPr fontId="3" type="noConversion"/>
  </si>
  <si>
    <t>기술이전료</t>
    <phoneticPr fontId="3" type="noConversion"/>
  </si>
  <si>
    <t>기관</t>
    <phoneticPr fontId="3" type="noConversion"/>
  </si>
  <si>
    <t>계약명</t>
    <phoneticPr fontId="3" type="noConversion"/>
  </si>
  <si>
    <t>‘셀룰로오스를 이용하여 커큐민의 안정성 및 생체 이용률이 향상된 나노복합체 및 이의 제조방법’의 기술이전</t>
    <phoneticPr fontId="3" type="noConversion"/>
  </si>
  <si>
    <t>‘퀘르세틴-3-O-람노시드 (Quercetin-3-O- rhamnoside)를 유효성분으로 포함하는 2형 당뇨 예방 및 치료용 약학적 조성물’에 대한 기술이전</t>
    <phoneticPr fontId="3" type="noConversion"/>
  </si>
  <si>
    <t>㈜베노바이오</t>
    <phoneticPr fontId="3" type="noConversion"/>
  </si>
  <si>
    <t>㈜에이치티에스엘시스템</t>
    <phoneticPr fontId="3" type="noConversion"/>
  </si>
  <si>
    <t>‘퀘르세틴-3-O-자일로시드 (Quercetin-3-O-xyloside)를 유효성분으로 포함하는 2형 당뇨 예방 및 치료용 약학적 조성물’에 대한 기술이전</t>
  </si>
  <si>
    <t>‘대사성질환 예방 및 치료를 위한 발효추출물 제조기술‘에 대한 기술이전</t>
  </si>
  <si>
    <t>‘간독성 민감성 진단용 바이오마커 조성물 및 이를 이용한 예측방법’의 기술이전</t>
    <phoneticPr fontId="3" type="noConversion"/>
  </si>
  <si>
    <t>㈜디엔에이링크</t>
    <phoneticPr fontId="3" type="noConversion"/>
  </si>
  <si>
    <t>“코어-쉘 마이크로입자 및 이의 제조방법” 기술의 실시계약</t>
  </si>
  <si>
    <t>“상분리를 이용한 미소구체의 제조 방법” 기술의 실시계약</t>
  </si>
  <si>
    <t>㈜센스코</t>
  </si>
  <si>
    <t>최성욱</t>
    <phoneticPr fontId="3" type="noConversion"/>
  </si>
  <si>
    <t>총</t>
    <phoneticPr fontId="3" type="noConversion"/>
  </si>
  <si>
    <t>2020년 9월~ 12월까지</t>
    <phoneticPr fontId="3" type="noConversion"/>
  </si>
  <si>
    <t>국내특허 등록</t>
    <phoneticPr fontId="3" type="noConversion"/>
  </si>
  <si>
    <t>Mechano-responsive hydrogen-bonding array of thermoplastic polyurethane elastomer captures both strength and self-healing</t>
  </si>
  <si>
    <t>Nature communications</t>
  </si>
  <si>
    <t>2041-1723</t>
  </si>
  <si>
    <t>1525-7797</t>
  </si>
  <si>
    <t>202102예정</t>
  </si>
  <si>
    <t>이은성</t>
    <phoneticPr fontId="3" type="noConversion"/>
  </si>
  <si>
    <t>(한국산업기술평가관리원)피부 투과율이 향상된 피부 감응형 유무기 복합 전달 소재 및 기능성 화장품 기술개발</t>
    <phoneticPr fontId="3" type="noConversion"/>
  </si>
  <si>
    <t>연구비</t>
    <phoneticPr fontId="3" type="noConversion"/>
  </si>
  <si>
    <t>Tumor-Targeting Liposomes with Transient Holes Allowing Intact Rituximab Internally</t>
    <phoneticPr fontId="3" type="noConversion"/>
  </si>
  <si>
    <t>Biomacromolecules</t>
    <phoneticPr fontId="3" type="noConversion"/>
  </si>
  <si>
    <t>Sustainable, self-cleaning, transparent, and moisture/oxygen-barrier coating films for food packaging</t>
  </si>
  <si>
    <t>1463-9262</t>
  </si>
  <si>
    <t>이은성</t>
    <phoneticPr fontId="3" type="noConversion"/>
  </si>
  <si>
    <t>Green Chemistry</t>
    <phoneticPr fontId="3" type="noConversion"/>
  </si>
  <si>
    <t>나건</t>
    <phoneticPr fontId="3" type="noConversion"/>
  </si>
  <si>
    <t>Fabrication of Starch-Lauric Acid Nanoparticles for Potential Tumor Therapy</t>
    <phoneticPr fontId="3" type="noConversion"/>
  </si>
  <si>
    <t>나 건</t>
    <phoneticPr fontId="3" type="noConversion"/>
  </si>
  <si>
    <t>Biomacromolecules</t>
    <phoneticPr fontId="3" type="noConversion"/>
  </si>
  <si>
    <t>Glycyrrhetinic Acid-Modified Silicon Phthalocyanine for Liver Cancer-Targeted Photodynamic Therapy</t>
    <phoneticPr fontId="3" type="noConversion"/>
  </si>
  <si>
    <t xml:space="preserve">박우람 </t>
    <phoneticPr fontId="3" type="noConversion"/>
  </si>
  <si>
    <t>Newly Developed N-butyl Cyanoacrylate (EG glue) for Arterial
Embolization: A Preclinical Study in Rabbit Renal Artery</t>
    <phoneticPr fontId="3" type="noConversion"/>
  </si>
  <si>
    <t>Macromolecular Research</t>
    <phoneticPr fontId="3" type="noConversion"/>
  </si>
  <si>
    <t>SCI(E)</t>
    <phoneticPr fontId="3" type="noConversion"/>
  </si>
  <si>
    <t>박우람</t>
    <phoneticPr fontId="3" type="noConversion"/>
  </si>
  <si>
    <t>1598-5032</t>
    <phoneticPr fontId="3" type="noConversion"/>
  </si>
  <si>
    <t>Advances in selecting appropriate non-rodent species for regulatory toxicology research: Policy, ethical, and experimental considerations</t>
  </si>
  <si>
    <t>Comparison of Genetically Engineered Immunodeficient Animal Models for Nonclinical Testing of Stem Cell Therapies</t>
  </si>
  <si>
    <t>Nonclinical toxicology studies with sodium taurodeoxycholate: acute and subacute toxicity in dogs</t>
  </si>
  <si>
    <t>윤준원</t>
    <phoneticPr fontId="3" type="noConversion"/>
  </si>
  <si>
    <t>BMC Complementary and Alternative Medicine</t>
    <phoneticPr fontId="3" type="noConversion"/>
  </si>
  <si>
    <t>REGULATORY TOXICOLOGY AND PHARMACOLOGY</t>
  </si>
  <si>
    <t>DRUG AND CHEMICAL TOXICOLOGY</t>
  </si>
  <si>
    <t>0273-2300</t>
  </si>
  <si>
    <t>0148-0545</t>
  </si>
  <si>
    <t>In vivo and in vitro safety evaluation of fermented Citrus sunki peel extract: acute and 90-day repeated oral toxicity studies with genotoxicity assessment.</t>
    <phoneticPr fontId="3" type="noConversion"/>
  </si>
  <si>
    <t>Facile Hydrothermal Synthesis of an Iodine-Doped Computed Tomography Contrast Agent Using Insoluble Triiodobenzene</t>
    <phoneticPr fontId="3" type="noConversion"/>
  </si>
  <si>
    <t>ACS Biomaterials science &amp; engineering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</si>
</sst>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.0"/>
    <numFmt numFmtId="177" formatCode="#,##0_ "/>
    <numFmt numFmtId="180" formatCode="0.000"/>
  </numFmts>
  <fonts count="10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177" fontId="0" fillId="0" borderId="8" xfId="0" applyNumberFormat="1" applyBorder="1">
      <alignment vertical="center"/>
    </xf>
    <xf numFmtId="0" fontId="0" fillId="0" borderId="8" xfId="0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/>
    </xf>
    <xf numFmtId="177" fontId="0" fillId="2" borderId="0" xfId="0" applyNumberFormat="1" applyFill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176" fontId="0" fillId="2" borderId="3" xfId="0" applyNumberForma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76" fontId="0" fillId="0" borderId="8" xfId="0" applyNumberForma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80" fontId="0" fillId="0" borderId="1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19" xfId="0" applyNumberForma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tabSelected="1" workbookViewId="0">
      <pane ySplit="4" topLeftCell="A5" activePane="bottomLeft" state="frozen"/>
      <selection pane="bottomLeft" activeCell="C16" sqref="C16"/>
    </sheetView>
  </sheetViews>
  <sheetFormatPr defaultRowHeight="16.5"/>
  <cols>
    <col min="2" max="2" width="4.875" customWidth="1"/>
    <col min="3" max="3" width="50.125" style="52" customWidth="1"/>
    <col min="4" max="4" width="35.75" style="23" customWidth="1"/>
    <col min="7" max="7" width="9.5" bestFit="1" customWidth="1"/>
    <col min="8" max="10" width="8.625" customWidth="1"/>
  </cols>
  <sheetData>
    <row r="1" spans="1:15" ht="33" customHeight="1" thickBot="1">
      <c r="A1" s="14" t="s">
        <v>0</v>
      </c>
    </row>
    <row r="2" spans="1:15">
      <c r="A2" s="87" t="s">
        <v>1</v>
      </c>
      <c r="B2" s="85" t="s">
        <v>2</v>
      </c>
      <c r="C2" s="92" t="s">
        <v>3</v>
      </c>
      <c r="D2" s="85" t="s">
        <v>4</v>
      </c>
      <c r="E2" s="85"/>
      <c r="F2" s="85"/>
      <c r="G2" s="85"/>
      <c r="H2" s="85" t="s">
        <v>5</v>
      </c>
      <c r="I2" s="85"/>
      <c r="J2" s="85"/>
      <c r="K2" s="29" t="s">
        <v>6</v>
      </c>
      <c r="L2" s="29"/>
      <c r="M2" s="100" t="s">
        <v>7</v>
      </c>
      <c r="N2" s="85" t="s">
        <v>8</v>
      </c>
      <c r="O2" s="86"/>
    </row>
    <row r="3" spans="1:15" ht="24" customHeight="1">
      <c r="A3" s="88"/>
      <c r="B3" s="90"/>
      <c r="C3" s="93"/>
      <c r="D3" s="95" t="s">
        <v>9</v>
      </c>
      <c r="E3" s="90" t="s">
        <v>10</v>
      </c>
      <c r="F3" s="90" t="s">
        <v>11</v>
      </c>
      <c r="G3" s="90" t="s">
        <v>12</v>
      </c>
      <c r="H3" s="95" t="s">
        <v>146</v>
      </c>
      <c r="I3" s="95" t="s">
        <v>147</v>
      </c>
      <c r="J3" s="95" t="s">
        <v>148</v>
      </c>
      <c r="K3" s="30" t="s">
        <v>13</v>
      </c>
      <c r="L3" s="30" t="s">
        <v>14</v>
      </c>
      <c r="M3" s="101"/>
      <c r="N3" s="96" t="s">
        <v>15</v>
      </c>
      <c r="O3" s="98" t="s">
        <v>16</v>
      </c>
    </row>
    <row r="4" spans="1:15" ht="17.25" thickBot="1">
      <c r="A4" s="89"/>
      <c r="B4" s="91"/>
      <c r="C4" s="94"/>
      <c r="D4" s="96"/>
      <c r="E4" s="91"/>
      <c r="F4" s="91"/>
      <c r="G4" s="91"/>
      <c r="H4" s="91"/>
      <c r="I4" s="91"/>
      <c r="J4" s="91"/>
      <c r="K4" s="65" t="s">
        <v>17</v>
      </c>
      <c r="L4" s="65" t="s">
        <v>17</v>
      </c>
      <c r="M4" s="102"/>
      <c r="N4" s="97"/>
      <c r="O4" s="99"/>
    </row>
    <row r="5" spans="1:15" ht="38.1" customHeight="1">
      <c r="A5" s="43" t="s">
        <v>18</v>
      </c>
      <c r="B5" s="46">
        <v>1</v>
      </c>
      <c r="C5" s="68" t="s">
        <v>19</v>
      </c>
      <c r="D5" s="47" t="s">
        <v>20</v>
      </c>
      <c r="E5" s="46" t="s">
        <v>21</v>
      </c>
      <c r="F5" s="46" t="s">
        <v>22</v>
      </c>
      <c r="G5" s="46">
        <v>20201000</v>
      </c>
      <c r="H5" s="18">
        <v>4</v>
      </c>
      <c r="I5" s="46">
        <v>2</v>
      </c>
      <c r="J5" s="46">
        <v>8</v>
      </c>
      <c r="K5" s="46" t="s">
        <v>23</v>
      </c>
      <c r="L5" s="46"/>
      <c r="M5" s="41">
        <f>O5*100/H5</f>
        <v>375</v>
      </c>
      <c r="N5" s="46">
        <v>31.56</v>
      </c>
      <c r="O5" s="44">
        <v>15</v>
      </c>
    </row>
    <row r="6" spans="1:15" ht="38.1" customHeight="1">
      <c r="A6" s="48" t="s">
        <v>18</v>
      </c>
      <c r="B6" s="32">
        <v>2</v>
      </c>
      <c r="C6" s="50" t="s">
        <v>213</v>
      </c>
      <c r="D6" s="82" t="s">
        <v>214</v>
      </c>
      <c r="E6" s="32" t="s">
        <v>21</v>
      </c>
      <c r="F6" s="32" t="s">
        <v>24</v>
      </c>
      <c r="G6" s="32">
        <v>20201214</v>
      </c>
      <c r="H6" s="16">
        <v>3</v>
      </c>
      <c r="I6" s="32">
        <v>0</v>
      </c>
      <c r="J6" s="32">
        <v>3</v>
      </c>
      <c r="K6" s="32" t="s">
        <v>23</v>
      </c>
      <c r="L6" s="32"/>
      <c r="M6" s="39">
        <f>O6*100/H6</f>
        <v>100</v>
      </c>
      <c r="N6" s="32">
        <v>4.1520000000000001</v>
      </c>
      <c r="O6" s="9">
        <v>3</v>
      </c>
    </row>
    <row r="7" spans="1:15" ht="38.1" customHeight="1">
      <c r="A7" s="48" t="s">
        <v>194</v>
      </c>
      <c r="B7" s="32">
        <v>3</v>
      </c>
      <c r="C7" s="50" t="s">
        <v>25</v>
      </c>
      <c r="D7" s="36" t="s">
        <v>26</v>
      </c>
      <c r="E7" s="32" t="s">
        <v>21</v>
      </c>
      <c r="F7" s="32" t="s">
        <v>27</v>
      </c>
      <c r="G7" s="32">
        <v>20200900</v>
      </c>
      <c r="H7" s="32">
        <v>4</v>
      </c>
      <c r="I7" s="16">
        <v>8</v>
      </c>
      <c r="J7" s="21">
        <v>12</v>
      </c>
      <c r="K7" s="32"/>
      <c r="L7" s="32" t="s">
        <v>23</v>
      </c>
      <c r="M7" s="39">
        <f>O7*20/I7</f>
        <v>5</v>
      </c>
      <c r="N7" s="32">
        <v>3.5579999999999998</v>
      </c>
      <c r="O7" s="9">
        <v>2</v>
      </c>
    </row>
    <row r="8" spans="1:15" ht="38.1" customHeight="1" thickBot="1">
      <c r="A8" s="5" t="s">
        <v>194</v>
      </c>
      <c r="B8" s="6">
        <v>4</v>
      </c>
      <c r="C8" s="53" t="s">
        <v>196</v>
      </c>
      <c r="D8" s="66" t="s">
        <v>195</v>
      </c>
      <c r="E8" s="61" t="s">
        <v>21</v>
      </c>
      <c r="F8" s="6" t="s">
        <v>181</v>
      </c>
      <c r="G8" s="6"/>
      <c r="H8" s="19">
        <v>2</v>
      </c>
      <c r="I8" s="56">
        <v>1</v>
      </c>
      <c r="J8" s="56">
        <v>3</v>
      </c>
      <c r="K8" s="6" t="s">
        <v>192</v>
      </c>
      <c r="L8" s="6"/>
      <c r="M8" s="42">
        <f>O8*100/H8</f>
        <v>250</v>
      </c>
      <c r="N8" s="67">
        <v>6.0919999999999996</v>
      </c>
      <c r="O8" s="7">
        <v>5</v>
      </c>
    </row>
    <row r="9" spans="1:15" ht="38.1" customHeight="1">
      <c r="A9" s="12" t="s">
        <v>28</v>
      </c>
      <c r="B9" s="34">
        <v>1</v>
      </c>
      <c r="C9" s="62" t="s">
        <v>29</v>
      </c>
      <c r="D9" s="60" t="s">
        <v>30</v>
      </c>
      <c r="E9" s="34" t="s">
        <v>21</v>
      </c>
      <c r="F9" s="34" t="s">
        <v>31</v>
      </c>
      <c r="G9" s="34">
        <v>20201001</v>
      </c>
      <c r="H9" s="34">
        <v>2</v>
      </c>
      <c r="I9" s="20">
        <v>8</v>
      </c>
      <c r="J9" s="34">
        <v>10</v>
      </c>
      <c r="K9" s="34"/>
      <c r="L9" s="34" t="s">
        <v>28</v>
      </c>
      <c r="M9" s="45">
        <f>O9*20/I9</f>
        <v>7.5</v>
      </c>
      <c r="N9" s="34">
        <v>5.1619999999999999</v>
      </c>
      <c r="O9" s="13">
        <v>3</v>
      </c>
    </row>
    <row r="10" spans="1:15" ht="38.1" customHeight="1" thickBot="1">
      <c r="A10" s="10" t="s">
        <v>28</v>
      </c>
      <c r="B10" s="33">
        <v>2</v>
      </c>
      <c r="C10" s="51" t="s">
        <v>32</v>
      </c>
      <c r="D10" s="58" t="s">
        <v>33</v>
      </c>
      <c r="E10" s="33" t="s">
        <v>21</v>
      </c>
      <c r="F10" s="33" t="s">
        <v>34</v>
      </c>
      <c r="G10" s="33" t="s">
        <v>35</v>
      </c>
      <c r="H10" s="17">
        <v>2</v>
      </c>
      <c r="I10" s="33">
        <v>5</v>
      </c>
      <c r="J10" s="33">
        <v>7</v>
      </c>
      <c r="K10" s="33" t="s">
        <v>28</v>
      </c>
      <c r="L10" s="33"/>
      <c r="M10" s="40">
        <f>O10*100/H10</f>
        <v>100</v>
      </c>
      <c r="N10" s="33">
        <v>3.6469999999999998</v>
      </c>
      <c r="O10" s="11">
        <v>2</v>
      </c>
    </row>
    <row r="11" spans="1:15" ht="38.1" customHeight="1">
      <c r="A11" s="43" t="s">
        <v>36</v>
      </c>
      <c r="B11" s="46">
        <v>1</v>
      </c>
      <c r="C11" s="68" t="s">
        <v>37</v>
      </c>
      <c r="D11" s="38" t="s">
        <v>38</v>
      </c>
      <c r="E11" s="46" t="s">
        <v>21</v>
      </c>
      <c r="F11" s="46" t="s">
        <v>39</v>
      </c>
      <c r="G11" s="46">
        <v>20200902</v>
      </c>
      <c r="H11" s="46">
        <v>3</v>
      </c>
      <c r="I11" s="18">
        <v>7</v>
      </c>
      <c r="J11" s="46">
        <v>10</v>
      </c>
      <c r="K11" s="46"/>
      <c r="L11" s="46" t="s">
        <v>36</v>
      </c>
      <c r="M11" s="41">
        <f>O11*20/I11</f>
        <v>8.5714285714285712</v>
      </c>
      <c r="N11" s="46">
        <v>4.4210000000000003</v>
      </c>
      <c r="O11" s="44">
        <v>3</v>
      </c>
    </row>
    <row r="12" spans="1:15" ht="38.1" customHeight="1">
      <c r="A12" s="48" t="s">
        <v>36</v>
      </c>
      <c r="B12" s="32">
        <v>2</v>
      </c>
      <c r="C12" s="50" t="s">
        <v>40</v>
      </c>
      <c r="D12" s="36" t="s">
        <v>41</v>
      </c>
      <c r="E12" s="32" t="s">
        <v>21</v>
      </c>
      <c r="F12" s="32" t="s">
        <v>42</v>
      </c>
      <c r="G12" s="32">
        <v>20200901</v>
      </c>
      <c r="H12" s="32">
        <v>2</v>
      </c>
      <c r="I12" s="16">
        <v>6</v>
      </c>
      <c r="J12" s="32">
        <v>8</v>
      </c>
      <c r="K12" s="32"/>
      <c r="L12" s="32" t="s">
        <v>36</v>
      </c>
      <c r="M12" s="39">
        <f>O12*20/I12</f>
        <v>10</v>
      </c>
      <c r="N12" s="32">
        <v>5.1150000000000002</v>
      </c>
      <c r="O12" s="9">
        <v>3</v>
      </c>
    </row>
    <row r="13" spans="1:15" ht="38.1" customHeight="1">
      <c r="A13" s="48" t="s">
        <v>36</v>
      </c>
      <c r="B13" s="32">
        <v>3</v>
      </c>
      <c r="C13" s="50" t="s">
        <v>43</v>
      </c>
      <c r="D13" s="36" t="s">
        <v>44</v>
      </c>
      <c r="E13" s="32" t="s">
        <v>21</v>
      </c>
      <c r="F13" s="32" t="s">
        <v>45</v>
      </c>
      <c r="G13" s="32">
        <v>20201007</v>
      </c>
      <c r="H13" s="32">
        <v>4</v>
      </c>
      <c r="I13" s="16">
        <v>2</v>
      </c>
      <c r="J13" s="32">
        <v>6</v>
      </c>
      <c r="K13" s="32"/>
      <c r="L13" s="32" t="s">
        <v>36</v>
      </c>
      <c r="M13" s="39">
        <f>O13*20/I13</f>
        <v>50</v>
      </c>
      <c r="N13" s="32">
        <v>7.367</v>
      </c>
      <c r="O13" s="9">
        <v>5</v>
      </c>
    </row>
    <row r="14" spans="1:15" ht="38.1" customHeight="1">
      <c r="A14" s="48" t="s">
        <v>36</v>
      </c>
      <c r="B14" s="32">
        <v>4</v>
      </c>
      <c r="C14" s="50" t="s">
        <v>46</v>
      </c>
      <c r="D14" s="36" t="s">
        <v>47</v>
      </c>
      <c r="E14" s="32" t="s">
        <v>21</v>
      </c>
      <c r="F14" s="32" t="s">
        <v>48</v>
      </c>
      <c r="G14" s="32">
        <v>20201201</v>
      </c>
      <c r="H14" s="16">
        <v>3</v>
      </c>
      <c r="I14" s="32">
        <v>2</v>
      </c>
      <c r="J14" s="32">
        <v>5</v>
      </c>
      <c r="K14" s="32" t="s">
        <v>36</v>
      </c>
      <c r="L14" s="32"/>
      <c r="M14" s="39">
        <f>O14*100/H14</f>
        <v>66.666666666666671</v>
      </c>
      <c r="N14" s="32">
        <v>2.5779999999999998</v>
      </c>
      <c r="O14" s="9">
        <v>2</v>
      </c>
    </row>
    <row r="15" spans="1:15" ht="38.1" customHeight="1">
      <c r="A15" s="48" t="s">
        <v>36</v>
      </c>
      <c r="B15" s="32">
        <v>5</v>
      </c>
      <c r="C15" s="50" t="s">
        <v>49</v>
      </c>
      <c r="D15" s="36" t="s">
        <v>38</v>
      </c>
      <c r="E15" s="32" t="s">
        <v>21</v>
      </c>
      <c r="F15" s="32" t="s">
        <v>39</v>
      </c>
      <c r="G15" s="32">
        <v>20201117</v>
      </c>
      <c r="H15" s="32">
        <v>2</v>
      </c>
      <c r="I15" s="16">
        <v>6</v>
      </c>
      <c r="J15" s="32">
        <v>8</v>
      </c>
      <c r="K15" s="32"/>
      <c r="L15" s="32" t="s">
        <v>36</v>
      </c>
      <c r="M15" s="39">
        <f>O15*20/I15</f>
        <v>10</v>
      </c>
      <c r="N15" s="32">
        <v>4.4210000000000003</v>
      </c>
      <c r="O15" s="9">
        <v>3</v>
      </c>
    </row>
    <row r="16" spans="1:15" ht="38.1" customHeight="1">
      <c r="A16" s="48" t="s">
        <v>36</v>
      </c>
      <c r="B16" s="32">
        <v>6</v>
      </c>
      <c r="C16" s="50" t="s">
        <v>50</v>
      </c>
      <c r="D16" s="36" t="s">
        <v>38</v>
      </c>
      <c r="E16" s="32" t="s">
        <v>21</v>
      </c>
      <c r="F16" s="32" t="s">
        <v>39</v>
      </c>
      <c r="G16" s="32">
        <v>20201118</v>
      </c>
      <c r="H16" s="16">
        <v>3</v>
      </c>
      <c r="I16" s="21">
        <v>3</v>
      </c>
      <c r="J16" s="32">
        <v>6</v>
      </c>
      <c r="K16" s="32" t="s">
        <v>36</v>
      </c>
      <c r="L16" s="32"/>
      <c r="M16" s="39">
        <f>O16*100/H16</f>
        <v>100</v>
      </c>
      <c r="N16" s="32">
        <v>4.4210000000000003</v>
      </c>
      <c r="O16" s="9">
        <v>3</v>
      </c>
    </row>
    <row r="17" spans="1:19" ht="38.1" customHeight="1">
      <c r="A17" s="48" t="s">
        <v>36</v>
      </c>
      <c r="B17" s="32">
        <v>7</v>
      </c>
      <c r="C17" s="50" t="s">
        <v>51</v>
      </c>
      <c r="D17" s="36" t="s">
        <v>52</v>
      </c>
      <c r="E17" s="32" t="s">
        <v>21</v>
      </c>
      <c r="F17" s="32" t="s">
        <v>53</v>
      </c>
      <c r="G17" s="32">
        <v>20201111</v>
      </c>
      <c r="H17" s="16">
        <v>3</v>
      </c>
      <c r="I17" s="32">
        <v>3</v>
      </c>
      <c r="J17" s="32">
        <v>6</v>
      </c>
      <c r="K17" s="32" t="s">
        <v>36</v>
      </c>
      <c r="L17" s="32"/>
      <c r="M17" s="39">
        <f>O17*100/H17</f>
        <v>100</v>
      </c>
      <c r="N17" s="32">
        <v>4.7169999999999996</v>
      </c>
      <c r="O17" s="9">
        <v>3</v>
      </c>
    </row>
    <row r="18" spans="1:19" ht="38.1" customHeight="1">
      <c r="A18" s="48" t="s">
        <v>36</v>
      </c>
      <c r="B18" s="32">
        <v>8</v>
      </c>
      <c r="C18" s="50" t="s">
        <v>54</v>
      </c>
      <c r="D18" s="36" t="s">
        <v>52</v>
      </c>
      <c r="E18" s="32" t="s">
        <v>21</v>
      </c>
      <c r="F18" s="32" t="s">
        <v>53</v>
      </c>
      <c r="G18" s="32">
        <v>20201216</v>
      </c>
      <c r="H18" s="32">
        <v>2</v>
      </c>
      <c r="I18" s="16">
        <v>6</v>
      </c>
      <c r="J18" s="32">
        <v>8</v>
      </c>
      <c r="K18" s="32"/>
      <c r="L18" s="32" t="s">
        <v>36</v>
      </c>
      <c r="M18" s="39">
        <f>O18*20/I18</f>
        <v>10</v>
      </c>
      <c r="N18" s="21">
        <v>4.7169999999999996</v>
      </c>
      <c r="O18" s="9">
        <v>3</v>
      </c>
    </row>
    <row r="19" spans="1:19" ht="38.1" customHeight="1">
      <c r="A19" s="48" t="s">
        <v>36</v>
      </c>
      <c r="B19" s="32">
        <v>9</v>
      </c>
      <c r="C19" s="1" t="s">
        <v>178</v>
      </c>
      <c r="D19" s="36" t="s">
        <v>179</v>
      </c>
      <c r="E19" s="35" t="s">
        <v>21</v>
      </c>
      <c r="F19" s="32" t="s">
        <v>180</v>
      </c>
      <c r="G19" s="32">
        <v>20210127</v>
      </c>
      <c r="H19" s="32">
        <v>4</v>
      </c>
      <c r="I19" s="64">
        <v>5</v>
      </c>
      <c r="J19" s="21">
        <v>9</v>
      </c>
      <c r="K19" s="32"/>
      <c r="L19" s="32" t="s">
        <v>183</v>
      </c>
      <c r="M19" s="39">
        <f>O19*20/I19</f>
        <v>60</v>
      </c>
      <c r="N19" s="63">
        <v>12.121</v>
      </c>
      <c r="O19" s="9">
        <v>15</v>
      </c>
    </row>
    <row r="20" spans="1:19" ht="38.1" customHeight="1">
      <c r="A20" s="48" t="s">
        <v>36</v>
      </c>
      <c r="B20" s="32">
        <v>10</v>
      </c>
      <c r="C20" s="1" t="s">
        <v>186</v>
      </c>
      <c r="D20" s="36" t="s">
        <v>187</v>
      </c>
      <c r="E20" s="35" t="s">
        <v>21</v>
      </c>
      <c r="F20" s="32" t="s">
        <v>181</v>
      </c>
      <c r="G20" s="32" t="s">
        <v>182</v>
      </c>
      <c r="H20" s="16">
        <v>2</v>
      </c>
      <c r="I20" s="32">
        <v>3</v>
      </c>
      <c r="J20" s="21">
        <v>5</v>
      </c>
      <c r="K20" s="32" t="s">
        <v>36</v>
      </c>
      <c r="L20" s="32"/>
      <c r="M20" s="39">
        <f>O20*100/H20</f>
        <v>250</v>
      </c>
      <c r="N20" s="63">
        <v>6.0919999999999996</v>
      </c>
      <c r="O20" s="9">
        <v>5</v>
      </c>
    </row>
    <row r="21" spans="1:19" ht="38.1" customHeight="1" thickBot="1">
      <c r="A21" s="55" t="s">
        <v>36</v>
      </c>
      <c r="B21" s="56">
        <v>11</v>
      </c>
      <c r="C21" s="53" t="s">
        <v>188</v>
      </c>
      <c r="D21" s="59" t="s">
        <v>191</v>
      </c>
      <c r="E21" s="53" t="s">
        <v>21</v>
      </c>
      <c r="F21" s="57" t="s">
        <v>189</v>
      </c>
      <c r="G21" s="6" t="s">
        <v>182</v>
      </c>
      <c r="H21" s="6">
        <v>6</v>
      </c>
      <c r="I21" s="19">
        <v>4</v>
      </c>
      <c r="J21" s="6">
        <v>10</v>
      </c>
      <c r="K21" s="6"/>
      <c r="L21" s="6" t="s">
        <v>190</v>
      </c>
      <c r="M21" s="39">
        <f>O21*20/I21</f>
        <v>35</v>
      </c>
      <c r="N21" s="56">
        <v>9.48</v>
      </c>
      <c r="O21" s="7">
        <v>7</v>
      </c>
    </row>
    <row r="22" spans="1:19" ht="38.1" customHeight="1">
      <c r="A22" s="12" t="s">
        <v>55</v>
      </c>
      <c r="B22" s="34">
        <v>1</v>
      </c>
      <c r="C22" s="62" t="s">
        <v>56</v>
      </c>
      <c r="D22" s="60" t="s">
        <v>57</v>
      </c>
      <c r="E22" s="34" t="s">
        <v>21</v>
      </c>
      <c r="F22" s="34" t="s">
        <v>48</v>
      </c>
      <c r="G22" s="34">
        <v>20101201</v>
      </c>
      <c r="H22" s="20">
        <v>2</v>
      </c>
      <c r="I22" s="34">
        <v>5</v>
      </c>
      <c r="J22" s="34">
        <v>7</v>
      </c>
      <c r="K22" s="34" t="s">
        <v>55</v>
      </c>
      <c r="L22" s="34"/>
      <c r="M22" s="54">
        <f>O22*100/H22</f>
        <v>100</v>
      </c>
      <c r="N22" s="34">
        <v>2.5779999999999998</v>
      </c>
      <c r="O22" s="13">
        <v>2</v>
      </c>
    </row>
    <row r="23" spans="1:19" ht="38.1" customHeight="1">
      <c r="A23" s="8" t="s">
        <v>55</v>
      </c>
      <c r="B23" s="22">
        <v>2</v>
      </c>
      <c r="C23" s="50" t="s">
        <v>193</v>
      </c>
      <c r="D23" s="36" t="s">
        <v>58</v>
      </c>
      <c r="E23" s="22" t="s">
        <v>21</v>
      </c>
      <c r="F23" s="22" t="s">
        <v>59</v>
      </c>
      <c r="G23" s="22">
        <v>20210101</v>
      </c>
      <c r="H23" s="16">
        <v>2</v>
      </c>
      <c r="I23" s="22">
        <v>2</v>
      </c>
      <c r="J23" s="22">
        <v>4</v>
      </c>
      <c r="K23" s="22" t="s">
        <v>55</v>
      </c>
      <c r="L23" s="22"/>
      <c r="M23" s="39">
        <f>O23*100/H23</f>
        <v>50</v>
      </c>
      <c r="N23" s="22">
        <v>0.52100000000000002</v>
      </c>
      <c r="O23" s="9">
        <v>1</v>
      </c>
    </row>
    <row r="24" spans="1:19" ht="38.1" customHeight="1" thickBot="1">
      <c r="A24" s="10" t="s">
        <v>55</v>
      </c>
      <c r="B24" s="73">
        <v>3</v>
      </c>
      <c r="C24" s="51" t="s">
        <v>60</v>
      </c>
      <c r="D24" s="58" t="s">
        <v>61</v>
      </c>
      <c r="E24" s="73" t="s">
        <v>21</v>
      </c>
      <c r="F24" s="73" t="s">
        <v>62</v>
      </c>
      <c r="G24" s="73">
        <v>20210128</v>
      </c>
      <c r="H24" s="17">
        <v>2</v>
      </c>
      <c r="I24" s="73">
        <v>4</v>
      </c>
      <c r="J24" s="73">
        <v>6</v>
      </c>
      <c r="K24" s="73" t="s">
        <v>55</v>
      </c>
      <c r="L24" s="73"/>
      <c r="M24" s="40">
        <f>O24*100/H24</f>
        <v>100</v>
      </c>
      <c r="N24" s="73">
        <v>2.0470000000000002</v>
      </c>
      <c r="O24" s="11">
        <v>2</v>
      </c>
    </row>
    <row r="25" spans="1:19" ht="38.1" customHeight="1">
      <c r="A25" s="75" t="s">
        <v>206</v>
      </c>
      <c r="B25" s="77">
        <v>1</v>
      </c>
      <c r="C25" s="68" t="s">
        <v>212</v>
      </c>
      <c r="D25" s="38" t="s">
        <v>207</v>
      </c>
      <c r="E25" s="77" t="s">
        <v>200</v>
      </c>
      <c r="F25" s="77" t="s">
        <v>64</v>
      </c>
      <c r="G25" s="77">
        <v>20201006</v>
      </c>
      <c r="H25" s="77">
        <v>2</v>
      </c>
      <c r="I25" s="18">
        <v>8</v>
      </c>
      <c r="J25" s="77">
        <v>10</v>
      </c>
      <c r="K25" s="77"/>
      <c r="L25" s="77" t="s">
        <v>63</v>
      </c>
      <c r="M25" s="41">
        <f>O25*20/I25</f>
        <v>5</v>
      </c>
      <c r="N25" s="77">
        <v>2.8330000000000002</v>
      </c>
      <c r="O25" s="76">
        <v>2</v>
      </c>
    </row>
    <row r="26" spans="1:19" ht="38.1" customHeight="1">
      <c r="A26" s="78" t="s">
        <v>206</v>
      </c>
      <c r="B26" s="72">
        <v>2</v>
      </c>
      <c r="C26" s="50" t="s">
        <v>203</v>
      </c>
      <c r="D26" s="36" t="s">
        <v>208</v>
      </c>
      <c r="E26" s="72" t="s">
        <v>200</v>
      </c>
      <c r="F26" s="72" t="s">
        <v>210</v>
      </c>
      <c r="G26" s="72">
        <v>20201001</v>
      </c>
      <c r="H26" s="16">
        <v>3</v>
      </c>
      <c r="I26" s="21">
        <v>2</v>
      </c>
      <c r="J26" s="72">
        <v>5</v>
      </c>
      <c r="K26" s="72" t="s">
        <v>63</v>
      </c>
      <c r="L26" s="72"/>
      <c r="M26" s="39">
        <f>O26*100/H26</f>
        <v>66.666666666666671</v>
      </c>
      <c r="N26" s="83">
        <v>2.6520000000000001</v>
      </c>
      <c r="O26" s="9">
        <v>2</v>
      </c>
    </row>
    <row r="27" spans="1:19" ht="38.1" customHeight="1">
      <c r="A27" s="78" t="s">
        <v>206</v>
      </c>
      <c r="B27" s="72">
        <v>3</v>
      </c>
      <c r="C27" s="50" t="s">
        <v>204</v>
      </c>
      <c r="D27" s="36" t="s">
        <v>38</v>
      </c>
      <c r="E27" s="72" t="s">
        <v>200</v>
      </c>
      <c r="F27" s="72" t="s">
        <v>39</v>
      </c>
      <c r="G27" s="72">
        <v>20210120</v>
      </c>
      <c r="H27" s="16">
        <v>3</v>
      </c>
      <c r="I27" s="21">
        <v>3</v>
      </c>
      <c r="J27" s="72">
        <v>6</v>
      </c>
      <c r="K27" s="72" t="s">
        <v>63</v>
      </c>
      <c r="L27" s="72"/>
      <c r="M27" s="39">
        <f>O27*100/H27</f>
        <v>100</v>
      </c>
      <c r="N27" s="83">
        <v>4.7729999999999997</v>
      </c>
      <c r="O27" s="9">
        <v>3</v>
      </c>
    </row>
    <row r="28" spans="1:19" ht="38.1" customHeight="1" thickBot="1">
      <c r="A28" s="5" t="s">
        <v>206</v>
      </c>
      <c r="B28" s="6">
        <v>4</v>
      </c>
      <c r="C28" s="69" t="s">
        <v>205</v>
      </c>
      <c r="D28" s="61" t="s">
        <v>209</v>
      </c>
      <c r="E28" s="6" t="s">
        <v>200</v>
      </c>
      <c r="F28" s="6" t="s">
        <v>211</v>
      </c>
      <c r="G28" s="6">
        <v>20210301</v>
      </c>
      <c r="H28" s="19">
        <v>3</v>
      </c>
      <c r="I28" s="56">
        <v>9</v>
      </c>
      <c r="J28" s="6">
        <v>12</v>
      </c>
      <c r="K28" s="6" t="s">
        <v>63</v>
      </c>
      <c r="L28" s="6"/>
      <c r="M28" s="39">
        <f>O28*100/H28</f>
        <v>66.666666666666671</v>
      </c>
      <c r="N28" s="84">
        <v>2.4049999999999998</v>
      </c>
      <c r="O28" s="7">
        <v>2</v>
      </c>
    </row>
    <row r="29" spans="1:19" ht="38.1" customHeight="1">
      <c r="A29" s="12" t="s">
        <v>65</v>
      </c>
      <c r="B29" s="74">
        <v>1</v>
      </c>
      <c r="C29" s="62" t="s">
        <v>66</v>
      </c>
      <c r="D29" s="60" t="s">
        <v>67</v>
      </c>
      <c r="E29" s="74" t="s">
        <v>21</v>
      </c>
      <c r="F29" s="74" t="s">
        <v>68</v>
      </c>
      <c r="G29" s="74">
        <v>20201024</v>
      </c>
      <c r="H29" s="74">
        <v>4</v>
      </c>
      <c r="I29" s="20">
        <v>7</v>
      </c>
      <c r="J29" s="74">
        <v>11</v>
      </c>
      <c r="K29" s="74"/>
      <c r="L29" s="74" t="s">
        <v>65</v>
      </c>
      <c r="M29" s="45">
        <f>O29*20/I29</f>
        <v>8.5714285714285712</v>
      </c>
      <c r="N29" s="74">
        <v>5.3520000000000003</v>
      </c>
      <c r="O29" s="13">
        <v>3</v>
      </c>
      <c r="Q29" t="s">
        <v>93</v>
      </c>
      <c r="R29" t="s">
        <v>7</v>
      </c>
      <c r="S29" t="s">
        <v>94</v>
      </c>
    </row>
    <row r="30" spans="1:19" ht="38.1" customHeight="1">
      <c r="A30" s="8" t="s">
        <v>65</v>
      </c>
      <c r="B30" s="22">
        <v>2</v>
      </c>
      <c r="C30" s="50" t="s">
        <v>69</v>
      </c>
      <c r="D30" s="36" t="s">
        <v>70</v>
      </c>
      <c r="E30" s="22" t="s">
        <v>21</v>
      </c>
      <c r="F30" s="22" t="s">
        <v>71</v>
      </c>
      <c r="G30" s="22">
        <v>20201223</v>
      </c>
      <c r="H30" s="16">
        <v>5</v>
      </c>
      <c r="I30" s="22">
        <v>8</v>
      </c>
      <c r="J30" s="22">
        <v>13</v>
      </c>
      <c r="K30" s="22" t="s">
        <v>65</v>
      </c>
      <c r="L30" s="22"/>
      <c r="M30" s="39">
        <f>O30*100/H30</f>
        <v>140</v>
      </c>
      <c r="N30" s="22">
        <v>8.7579999999999991</v>
      </c>
      <c r="O30" s="9">
        <v>7</v>
      </c>
      <c r="Q30" t="s">
        <v>95</v>
      </c>
      <c r="R30">
        <v>1</v>
      </c>
      <c r="S30" t="s">
        <v>96</v>
      </c>
    </row>
    <row r="31" spans="1:19" ht="38.1" customHeight="1">
      <c r="A31" s="8" t="s">
        <v>65</v>
      </c>
      <c r="B31" s="22">
        <v>3</v>
      </c>
      <c r="C31" s="50" t="s">
        <v>92</v>
      </c>
      <c r="D31" s="36" t="s">
        <v>72</v>
      </c>
      <c r="E31" s="22" t="s">
        <v>21</v>
      </c>
      <c r="F31" s="22" t="s">
        <v>73</v>
      </c>
      <c r="G31" s="22">
        <v>20201202</v>
      </c>
      <c r="H31" s="16">
        <v>6</v>
      </c>
      <c r="I31" s="22">
        <v>7</v>
      </c>
      <c r="J31" s="22">
        <v>13</v>
      </c>
      <c r="K31" s="22" t="s">
        <v>65</v>
      </c>
      <c r="L31" s="22"/>
      <c r="M31" s="39">
        <f>O31*100/H31</f>
        <v>250</v>
      </c>
      <c r="N31" s="22">
        <v>15.804</v>
      </c>
      <c r="O31" s="9">
        <v>15</v>
      </c>
      <c r="Q31" t="s">
        <v>97</v>
      </c>
      <c r="R31">
        <v>2</v>
      </c>
      <c r="S31" t="s">
        <v>98</v>
      </c>
    </row>
    <row r="32" spans="1:19" ht="38.1" customHeight="1">
      <c r="A32" s="8" t="s">
        <v>65</v>
      </c>
      <c r="B32" s="22">
        <v>4</v>
      </c>
      <c r="C32" s="50" t="s">
        <v>74</v>
      </c>
      <c r="D32" s="36" t="s">
        <v>75</v>
      </c>
      <c r="E32" s="22" t="s">
        <v>21</v>
      </c>
      <c r="F32" s="22" t="s">
        <v>76</v>
      </c>
      <c r="G32" s="22">
        <v>20201026</v>
      </c>
      <c r="H32" s="16">
        <v>6</v>
      </c>
      <c r="I32" s="22">
        <v>3</v>
      </c>
      <c r="J32" s="22">
        <v>9</v>
      </c>
      <c r="K32" s="22" t="s">
        <v>65</v>
      </c>
      <c r="L32" s="22"/>
      <c r="M32" s="39">
        <f>O32*100/H32</f>
        <v>83.333333333333329</v>
      </c>
      <c r="N32" s="22">
        <v>6.1260000000000003</v>
      </c>
      <c r="O32" s="9">
        <v>5</v>
      </c>
      <c r="Q32" t="s">
        <v>99</v>
      </c>
      <c r="R32">
        <v>3</v>
      </c>
    </row>
    <row r="33" spans="1:18" ht="38.1" customHeight="1">
      <c r="A33" s="8" t="s">
        <v>65</v>
      </c>
      <c r="B33" s="22">
        <v>5</v>
      </c>
      <c r="C33" s="50" t="s">
        <v>77</v>
      </c>
      <c r="D33" s="36" t="s">
        <v>78</v>
      </c>
      <c r="E33" s="22" t="s">
        <v>21</v>
      </c>
      <c r="F33" s="22" t="s">
        <v>79</v>
      </c>
      <c r="G33" s="22">
        <v>20201025</v>
      </c>
      <c r="H33" s="22">
        <v>3</v>
      </c>
      <c r="I33" s="16">
        <v>3</v>
      </c>
      <c r="J33" s="22">
        <v>6</v>
      </c>
      <c r="K33" s="22"/>
      <c r="L33" s="22" t="s">
        <v>65</v>
      </c>
      <c r="M33" s="40">
        <f>O33*20/I33</f>
        <v>20</v>
      </c>
      <c r="N33" s="22">
        <v>5.2779999999999996</v>
      </c>
      <c r="O33" s="9">
        <v>3</v>
      </c>
      <c r="Q33" t="s">
        <v>100</v>
      </c>
      <c r="R33">
        <v>5</v>
      </c>
    </row>
    <row r="34" spans="1:18" ht="38.1" customHeight="1">
      <c r="A34" s="8" t="s">
        <v>65</v>
      </c>
      <c r="B34" s="22">
        <v>6</v>
      </c>
      <c r="C34" s="50" t="s">
        <v>80</v>
      </c>
      <c r="D34" s="36" t="s">
        <v>81</v>
      </c>
      <c r="E34" s="22" t="s">
        <v>21</v>
      </c>
      <c r="F34" s="22" t="s">
        <v>82</v>
      </c>
      <c r="G34" s="22">
        <v>20201001</v>
      </c>
      <c r="H34" s="16">
        <v>4</v>
      </c>
      <c r="I34" s="22">
        <v>2</v>
      </c>
      <c r="J34" s="22">
        <v>6</v>
      </c>
      <c r="K34" s="22" t="s">
        <v>65</v>
      </c>
      <c r="L34" s="22"/>
      <c r="M34" s="39">
        <f t="shared" ref="M34:M41" si="0">O34*100/H34</f>
        <v>375</v>
      </c>
      <c r="N34" s="22">
        <v>14.429</v>
      </c>
      <c r="O34" s="9">
        <v>15</v>
      </c>
      <c r="Q34" t="s">
        <v>101</v>
      </c>
      <c r="R34">
        <v>7</v>
      </c>
    </row>
    <row r="35" spans="1:18" ht="38.1" customHeight="1">
      <c r="A35" s="8" t="s">
        <v>65</v>
      </c>
      <c r="B35" s="22">
        <v>7</v>
      </c>
      <c r="C35" s="70" t="s">
        <v>19</v>
      </c>
      <c r="D35" s="36" t="s">
        <v>83</v>
      </c>
      <c r="E35" s="22" t="s">
        <v>21</v>
      </c>
      <c r="F35" s="22" t="s">
        <v>22</v>
      </c>
      <c r="G35" s="22">
        <v>20201001</v>
      </c>
      <c r="H35" s="16">
        <v>4</v>
      </c>
      <c r="I35" s="22">
        <v>2</v>
      </c>
      <c r="J35" s="22">
        <v>6</v>
      </c>
      <c r="K35" s="22" t="s">
        <v>65</v>
      </c>
      <c r="L35" s="22"/>
      <c r="M35" s="39">
        <f t="shared" si="0"/>
        <v>375</v>
      </c>
      <c r="N35" s="22">
        <v>31.56</v>
      </c>
      <c r="O35" s="9">
        <v>15</v>
      </c>
      <c r="Q35" t="s">
        <v>102</v>
      </c>
      <c r="R35">
        <v>10</v>
      </c>
    </row>
    <row r="36" spans="1:18" ht="38.1" customHeight="1">
      <c r="A36" s="8" t="s">
        <v>65</v>
      </c>
      <c r="B36" s="21">
        <v>8</v>
      </c>
      <c r="C36" s="70" t="s">
        <v>141</v>
      </c>
      <c r="D36" s="36" t="s">
        <v>142</v>
      </c>
      <c r="E36" s="22" t="s">
        <v>21</v>
      </c>
      <c r="F36" s="22" t="s">
        <v>144</v>
      </c>
      <c r="G36" s="22">
        <v>20210101</v>
      </c>
      <c r="H36" s="16">
        <v>7</v>
      </c>
      <c r="I36" s="22">
        <v>7</v>
      </c>
      <c r="J36" s="22">
        <v>14</v>
      </c>
      <c r="K36" s="22" t="s">
        <v>65</v>
      </c>
      <c r="L36" s="22"/>
      <c r="M36" s="39">
        <f t="shared" si="0"/>
        <v>142.85714285714286</v>
      </c>
      <c r="N36" s="15">
        <v>10.317</v>
      </c>
      <c r="O36" s="9">
        <v>10</v>
      </c>
      <c r="Q36" t="s">
        <v>103</v>
      </c>
      <c r="R36">
        <v>15</v>
      </c>
    </row>
    <row r="37" spans="1:18" ht="38.1" customHeight="1">
      <c r="A37" s="8" t="s">
        <v>65</v>
      </c>
      <c r="B37" s="21">
        <v>9</v>
      </c>
      <c r="C37" s="70" t="s">
        <v>143</v>
      </c>
      <c r="D37" s="36" t="s">
        <v>78</v>
      </c>
      <c r="E37" s="22" t="s">
        <v>200</v>
      </c>
      <c r="F37" s="22" t="s">
        <v>145</v>
      </c>
      <c r="G37" s="22">
        <v>20210225</v>
      </c>
      <c r="H37" s="16">
        <v>3</v>
      </c>
      <c r="I37" s="22">
        <v>6</v>
      </c>
      <c r="J37" s="22">
        <v>9</v>
      </c>
      <c r="K37" s="22" t="s">
        <v>201</v>
      </c>
      <c r="L37" s="22"/>
      <c r="M37" s="39">
        <f t="shared" si="0"/>
        <v>100</v>
      </c>
      <c r="N37" s="15">
        <v>5.2779999999999996</v>
      </c>
      <c r="O37" s="9">
        <v>3</v>
      </c>
    </row>
    <row r="38" spans="1:18" ht="38.1" customHeight="1" thickBot="1">
      <c r="A38" s="12" t="s">
        <v>197</v>
      </c>
      <c r="B38" s="79">
        <v>10</v>
      </c>
      <c r="C38" s="80" t="s">
        <v>198</v>
      </c>
      <c r="D38" s="60" t="s">
        <v>199</v>
      </c>
      <c r="E38" s="49" t="s">
        <v>200</v>
      </c>
      <c r="F38" s="49" t="s">
        <v>202</v>
      </c>
      <c r="G38" s="49">
        <v>20210201</v>
      </c>
      <c r="H38" s="20">
        <v>4</v>
      </c>
      <c r="I38" s="49">
        <v>5</v>
      </c>
      <c r="J38" s="49">
        <v>9</v>
      </c>
      <c r="K38" s="49" t="s">
        <v>201</v>
      </c>
      <c r="L38" s="49"/>
      <c r="M38" s="54">
        <f>O38*100/H38</f>
        <v>50</v>
      </c>
      <c r="N38" s="81">
        <v>2.0470000000000002</v>
      </c>
      <c r="O38" s="13">
        <v>2</v>
      </c>
    </row>
    <row r="39" spans="1:18" ht="38.1" customHeight="1">
      <c r="A39" s="2" t="s">
        <v>84</v>
      </c>
      <c r="B39" s="3">
        <v>1</v>
      </c>
      <c r="C39" s="71" t="s">
        <v>85</v>
      </c>
      <c r="D39" s="38" t="s">
        <v>86</v>
      </c>
      <c r="E39" s="3" t="s">
        <v>21</v>
      </c>
      <c r="F39" s="3" t="s">
        <v>87</v>
      </c>
      <c r="G39" s="3">
        <v>20200901</v>
      </c>
      <c r="H39" s="18">
        <v>3</v>
      </c>
      <c r="I39" s="3">
        <v>4</v>
      </c>
      <c r="J39" s="3">
        <v>7</v>
      </c>
      <c r="K39" s="3" t="s">
        <v>84</v>
      </c>
      <c r="L39" s="3"/>
      <c r="M39" s="41">
        <f t="shared" si="0"/>
        <v>166.66666666666666</v>
      </c>
      <c r="N39" s="3">
        <v>6.2889999999999997</v>
      </c>
      <c r="O39" s="4">
        <v>5</v>
      </c>
    </row>
    <row r="40" spans="1:18" ht="38.1" customHeight="1">
      <c r="A40" s="8" t="s">
        <v>84</v>
      </c>
      <c r="B40" s="22">
        <v>2</v>
      </c>
      <c r="C40" s="70" t="s">
        <v>88</v>
      </c>
      <c r="D40" s="31" t="s">
        <v>86</v>
      </c>
      <c r="E40" s="22" t="s">
        <v>21</v>
      </c>
      <c r="F40" s="22" t="s">
        <v>87</v>
      </c>
      <c r="G40" s="22">
        <v>20201101</v>
      </c>
      <c r="H40" s="16">
        <v>3</v>
      </c>
      <c r="I40" s="22">
        <v>4</v>
      </c>
      <c r="J40" s="22">
        <v>7</v>
      </c>
      <c r="K40" s="22" t="s">
        <v>84</v>
      </c>
      <c r="L40" s="22"/>
      <c r="M40" s="39">
        <f t="shared" si="0"/>
        <v>166.66666666666666</v>
      </c>
      <c r="N40" s="22">
        <v>6.2889999999999997</v>
      </c>
      <c r="O40" s="9">
        <v>5</v>
      </c>
    </row>
    <row r="41" spans="1:18" ht="38.1" customHeight="1" thickBot="1">
      <c r="A41" s="5" t="s">
        <v>84</v>
      </c>
      <c r="B41" s="6">
        <v>3</v>
      </c>
      <c r="C41" s="69" t="s">
        <v>89</v>
      </c>
      <c r="D41" s="37" t="s">
        <v>90</v>
      </c>
      <c r="E41" s="6" t="s">
        <v>21</v>
      </c>
      <c r="F41" s="6" t="s">
        <v>91</v>
      </c>
      <c r="G41" s="6">
        <v>20201017</v>
      </c>
      <c r="H41" s="19">
        <v>3</v>
      </c>
      <c r="I41" s="6">
        <v>4</v>
      </c>
      <c r="J41" s="6">
        <v>7</v>
      </c>
      <c r="K41" s="6" t="s">
        <v>84</v>
      </c>
      <c r="L41" s="6"/>
      <c r="M41" s="42">
        <f t="shared" si="0"/>
        <v>66.666666666666671</v>
      </c>
      <c r="N41" s="6">
        <v>3.4260000000000002</v>
      </c>
      <c r="O41" s="7">
        <v>2</v>
      </c>
    </row>
  </sheetData>
  <mergeCells count="16">
    <mergeCell ref="N2:O2"/>
    <mergeCell ref="A2:A4"/>
    <mergeCell ref="B2:B4"/>
    <mergeCell ref="C2:C4"/>
    <mergeCell ref="D2:G2"/>
    <mergeCell ref="D3:D4"/>
    <mergeCell ref="E3:E4"/>
    <mergeCell ref="F3:F4"/>
    <mergeCell ref="G3:G4"/>
    <mergeCell ref="N3:N4"/>
    <mergeCell ref="O3:O4"/>
    <mergeCell ref="H2:J2"/>
    <mergeCell ref="H3:H4"/>
    <mergeCell ref="I3:I4"/>
    <mergeCell ref="J3:J4"/>
    <mergeCell ref="M2:M4"/>
  </mergeCells>
  <phoneticPr fontId="3" type="noConversion"/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E3" sqref="E1:F1048576"/>
    </sheetView>
  </sheetViews>
  <sheetFormatPr defaultRowHeight="16.5"/>
  <cols>
    <col min="1" max="1" width="15.25" customWidth="1"/>
    <col min="2" max="2" width="51.625" style="23" customWidth="1"/>
    <col min="3" max="3" width="14.625" style="24" customWidth="1"/>
    <col min="4" max="4" width="51.625" style="23" customWidth="1"/>
    <col min="5" max="5" width="14.625" style="24" hidden="1" customWidth="1"/>
    <col min="6" max="6" width="16.5" hidden="1" customWidth="1"/>
  </cols>
  <sheetData>
    <row r="1" spans="1:6" ht="38.25" customHeight="1">
      <c r="A1" s="107" t="s">
        <v>185</v>
      </c>
      <c r="B1" s="107"/>
      <c r="D1" s="106" t="s">
        <v>140</v>
      </c>
      <c r="E1" s="106"/>
    </row>
    <row r="2" spans="1:6">
      <c r="A2" s="103" t="s">
        <v>1</v>
      </c>
      <c r="B2" s="103" t="s">
        <v>104</v>
      </c>
      <c r="C2" s="103"/>
      <c r="D2" s="103" t="s">
        <v>105</v>
      </c>
      <c r="E2" s="103"/>
    </row>
    <row r="3" spans="1:6">
      <c r="A3" s="103"/>
      <c r="B3" s="26" t="s">
        <v>106</v>
      </c>
      <c r="C3" s="27" t="s">
        <v>107</v>
      </c>
      <c r="D3" s="26" t="s">
        <v>106</v>
      </c>
      <c r="E3" s="27" t="s">
        <v>107</v>
      </c>
    </row>
    <row r="4" spans="1:6" ht="48.95" customHeight="1">
      <c r="A4" s="103" t="s">
        <v>108</v>
      </c>
      <c r="B4" s="1" t="s">
        <v>184</v>
      </c>
      <c r="C4" s="25">
        <v>62469821</v>
      </c>
      <c r="D4" s="1" t="s">
        <v>109</v>
      </c>
      <c r="E4" s="25">
        <v>19250000</v>
      </c>
    </row>
    <row r="5" spans="1:6" ht="48.95" customHeight="1">
      <c r="A5" s="103"/>
      <c r="B5" s="1" t="s">
        <v>111</v>
      </c>
      <c r="C5" s="25">
        <v>150000000</v>
      </c>
      <c r="D5" s="1" t="s">
        <v>110</v>
      </c>
      <c r="E5" s="25">
        <v>33000000</v>
      </c>
    </row>
    <row r="6" spans="1:6" ht="48.95" customHeight="1">
      <c r="A6" s="103"/>
      <c r="B6" s="1"/>
      <c r="C6" s="25"/>
      <c r="D6" s="1" t="s">
        <v>112</v>
      </c>
      <c r="E6" s="25">
        <v>45210000</v>
      </c>
    </row>
    <row r="7" spans="1:6" ht="48.95" customHeight="1">
      <c r="A7" s="103"/>
      <c r="B7" s="1"/>
      <c r="C7" s="25"/>
      <c r="D7" s="1" t="s">
        <v>113</v>
      </c>
      <c r="E7" s="25">
        <v>15400000</v>
      </c>
    </row>
    <row r="8" spans="1:6" ht="20.100000000000001" customHeight="1">
      <c r="A8" s="103"/>
      <c r="B8" s="1"/>
      <c r="C8" s="25">
        <f>SUM(C4:C7)</f>
        <v>212469821</v>
      </c>
      <c r="D8" s="1"/>
      <c r="E8" s="25">
        <f>SUM(E4:E7)</f>
        <v>112860000</v>
      </c>
      <c r="F8" s="28">
        <f>SUM(C8:E8)</f>
        <v>325329821</v>
      </c>
    </row>
    <row r="9" spans="1:6" ht="48.95" customHeight="1">
      <c r="A9" s="103" t="s">
        <v>115</v>
      </c>
      <c r="B9" s="1" t="s">
        <v>119</v>
      </c>
      <c r="C9" s="25">
        <v>59910670</v>
      </c>
      <c r="D9" s="1" t="s">
        <v>116</v>
      </c>
      <c r="E9" s="25">
        <v>550000000</v>
      </c>
    </row>
    <row r="10" spans="1:6" ht="48.95" customHeight="1">
      <c r="A10" s="103"/>
      <c r="B10" s="1" t="s">
        <v>120</v>
      </c>
      <c r="C10" s="25">
        <v>59999990</v>
      </c>
      <c r="D10" s="1" t="s">
        <v>117</v>
      </c>
      <c r="E10" s="25">
        <v>5000000</v>
      </c>
    </row>
    <row r="11" spans="1:6" ht="48.95" customHeight="1">
      <c r="A11" s="103"/>
      <c r="B11" s="1" t="s">
        <v>121</v>
      </c>
      <c r="C11" s="25">
        <v>140000000</v>
      </c>
      <c r="D11" s="1" t="s">
        <v>118</v>
      </c>
      <c r="E11" s="25">
        <v>25000000</v>
      </c>
    </row>
    <row r="12" spans="1:6" ht="48.95" customHeight="1">
      <c r="A12" s="103"/>
      <c r="B12" s="1"/>
      <c r="C12" s="25"/>
      <c r="D12" s="1" t="s">
        <v>122</v>
      </c>
      <c r="E12" s="25">
        <v>110000000</v>
      </c>
    </row>
    <row r="13" spans="1:6" ht="20.100000000000001" customHeight="1">
      <c r="A13" s="103"/>
      <c r="B13" s="1"/>
      <c r="C13" s="25">
        <f>SUM(C9:C12)</f>
        <v>259910660</v>
      </c>
      <c r="D13" s="1"/>
      <c r="E13" s="25">
        <f>SUM(E9:E12)</f>
        <v>690000000</v>
      </c>
      <c r="F13" s="28">
        <f>SUM(C13:E13)</f>
        <v>949910660</v>
      </c>
    </row>
    <row r="14" spans="1:6" ht="48.95" customHeight="1">
      <c r="A14" s="103" t="s">
        <v>114</v>
      </c>
      <c r="B14" s="1" t="s">
        <v>125</v>
      </c>
      <c r="C14" s="25">
        <v>35177400</v>
      </c>
      <c r="D14" s="1" t="s">
        <v>123</v>
      </c>
      <c r="E14" s="25">
        <v>110000000</v>
      </c>
    </row>
    <row r="15" spans="1:6" ht="48.95" customHeight="1">
      <c r="A15" s="103"/>
      <c r="B15" s="1" t="s">
        <v>127</v>
      </c>
      <c r="C15" s="25">
        <v>49500000</v>
      </c>
      <c r="D15" s="1" t="s">
        <v>124</v>
      </c>
      <c r="E15" s="25">
        <v>110000000</v>
      </c>
    </row>
    <row r="16" spans="1:6" ht="48.95" customHeight="1">
      <c r="A16" s="103"/>
      <c r="B16" s="1"/>
      <c r="C16" s="25"/>
      <c r="D16" s="1" t="s">
        <v>126</v>
      </c>
      <c r="E16" s="25">
        <v>44000000</v>
      </c>
    </row>
    <row r="17" spans="1:6" ht="20.100000000000001" customHeight="1">
      <c r="A17" s="103"/>
      <c r="B17" s="1"/>
      <c r="C17" s="25">
        <f>SUM(C14:C16)</f>
        <v>84677400</v>
      </c>
      <c r="D17" s="1"/>
      <c r="E17" s="25">
        <f>SUM(E14:E16)</f>
        <v>264000000</v>
      </c>
      <c r="F17" s="28">
        <f>SUM(C17:E17)</f>
        <v>348677400</v>
      </c>
    </row>
    <row r="18" spans="1:6" ht="48.95" customHeight="1">
      <c r="A18" s="103" t="s">
        <v>128</v>
      </c>
      <c r="B18" s="1" t="s">
        <v>129</v>
      </c>
      <c r="C18" s="25">
        <v>51793878</v>
      </c>
      <c r="D18" s="1"/>
      <c r="E18" s="25"/>
    </row>
    <row r="19" spans="1:6" ht="20.100000000000001" customHeight="1">
      <c r="A19" s="103"/>
      <c r="B19" s="1"/>
      <c r="C19" s="25">
        <f>SUM(C18)</f>
        <v>51793878</v>
      </c>
      <c r="D19" s="1"/>
      <c r="E19" s="25"/>
      <c r="F19" s="28">
        <f>SUM(C19:E19)</f>
        <v>51793878</v>
      </c>
    </row>
    <row r="20" spans="1:6" ht="48.95" customHeight="1">
      <c r="A20" s="103" t="s">
        <v>130</v>
      </c>
      <c r="B20" s="1" t="s">
        <v>131</v>
      </c>
      <c r="C20" s="25">
        <v>28000000</v>
      </c>
      <c r="D20" s="1"/>
      <c r="E20" s="25"/>
    </row>
    <row r="21" spans="1:6" ht="20.100000000000001" customHeight="1">
      <c r="A21" s="103"/>
      <c r="B21" s="1"/>
      <c r="C21" s="25">
        <f>SUM(C20)</f>
        <v>28000000</v>
      </c>
      <c r="D21" s="1"/>
      <c r="E21" s="25"/>
      <c r="F21" s="28">
        <f>SUM(C21:E21)</f>
        <v>28000000</v>
      </c>
    </row>
    <row r="22" spans="1:6" ht="48.95" customHeight="1">
      <c r="A22" s="103" t="s">
        <v>132</v>
      </c>
      <c r="B22" s="1" t="s">
        <v>133</v>
      </c>
      <c r="C22" s="25">
        <v>40000000</v>
      </c>
      <c r="D22" s="1" t="s">
        <v>135</v>
      </c>
      <c r="E22" s="25">
        <v>33000000</v>
      </c>
    </row>
    <row r="23" spans="1:6" ht="48.95" customHeight="1">
      <c r="A23" s="103"/>
      <c r="B23" s="1" t="s">
        <v>134</v>
      </c>
      <c r="C23" s="25">
        <v>19129178</v>
      </c>
      <c r="D23" s="1"/>
      <c r="E23" s="25"/>
    </row>
    <row r="24" spans="1:6" ht="48.95" customHeight="1">
      <c r="A24" s="103"/>
      <c r="B24" s="1" t="s">
        <v>136</v>
      </c>
      <c r="C24" s="25">
        <v>100000000</v>
      </c>
      <c r="D24" s="1"/>
      <c r="E24" s="25"/>
    </row>
    <row r="25" spans="1:6" ht="48.95" customHeight="1">
      <c r="A25" s="103"/>
      <c r="B25" s="1" t="s">
        <v>137</v>
      </c>
      <c r="C25" s="25">
        <v>91100000</v>
      </c>
      <c r="D25" s="1"/>
      <c r="E25" s="25"/>
    </row>
    <row r="26" spans="1:6" ht="20.100000000000001" customHeight="1">
      <c r="A26" s="103"/>
      <c r="B26" s="1"/>
      <c r="C26" s="25">
        <f>SUM(C22:C25)</f>
        <v>250229178</v>
      </c>
      <c r="D26" s="1"/>
      <c r="E26" s="25">
        <f>SUM(E22:E25)</f>
        <v>33000000</v>
      </c>
      <c r="F26" s="28">
        <f>SUM(C26:E26)</f>
        <v>283229178</v>
      </c>
    </row>
    <row r="27" spans="1:6" ht="48.95" customHeight="1">
      <c r="A27" s="104" t="s">
        <v>138</v>
      </c>
      <c r="B27" s="1" t="s">
        <v>139</v>
      </c>
      <c r="C27" s="25">
        <v>30919326</v>
      </c>
      <c r="D27" s="1"/>
      <c r="E27" s="25"/>
    </row>
    <row r="28" spans="1:6" ht="20.100000000000001" customHeight="1">
      <c r="A28" s="105"/>
      <c r="B28" s="1"/>
      <c r="C28" s="25">
        <f>SUM(C27)</f>
        <v>30919326</v>
      </c>
      <c r="D28" s="1"/>
      <c r="E28" s="25"/>
      <c r="F28" s="28">
        <f>SUM(C28:E28)</f>
        <v>30919326</v>
      </c>
    </row>
  </sheetData>
  <mergeCells count="12">
    <mergeCell ref="A4:A8"/>
    <mergeCell ref="A9:A13"/>
    <mergeCell ref="D1:E1"/>
    <mergeCell ref="A2:A3"/>
    <mergeCell ref="A1:B1"/>
    <mergeCell ref="B2:C2"/>
    <mergeCell ref="D2:E2"/>
    <mergeCell ref="A14:A17"/>
    <mergeCell ref="A18:A19"/>
    <mergeCell ref="A20:A21"/>
    <mergeCell ref="A22:A26"/>
    <mergeCell ref="A27:A28"/>
  </mergeCells>
  <phoneticPr fontId="3" type="noConversion"/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C12"/>
  <sheetViews>
    <sheetView workbookViewId="0">
      <selection activeCell="E14" sqref="E14"/>
    </sheetView>
  </sheetViews>
  <sheetFormatPr defaultRowHeight="16.5"/>
  <cols>
    <col min="2" max="2" width="13.125" customWidth="1"/>
    <col min="3" max="3" width="12.5" customWidth="1"/>
  </cols>
  <sheetData>
    <row r="2" spans="2:3">
      <c r="B2" t="s">
        <v>177</v>
      </c>
      <c r="C2" t="s">
        <v>176</v>
      </c>
    </row>
    <row r="4" spans="2:3">
      <c r="B4" s="22" t="s">
        <v>149</v>
      </c>
      <c r="C4" s="22">
        <v>5</v>
      </c>
    </row>
    <row r="5" spans="2:3">
      <c r="B5" s="22" t="s">
        <v>150</v>
      </c>
      <c r="C5" s="22">
        <v>2</v>
      </c>
    </row>
    <row r="6" spans="2:3">
      <c r="B6" s="22" t="s">
        <v>151</v>
      </c>
      <c r="C6" s="22">
        <v>3</v>
      </c>
    </row>
    <row r="7" spans="2:3">
      <c r="B7" s="22" t="s">
        <v>152</v>
      </c>
      <c r="C7" s="22">
        <v>0.5</v>
      </c>
    </row>
    <row r="8" spans="2:3">
      <c r="B8" s="22" t="s">
        <v>153</v>
      </c>
      <c r="C8" s="22">
        <v>0.5</v>
      </c>
    </row>
    <row r="9" spans="2:3">
      <c r="B9" s="22" t="s">
        <v>154</v>
      </c>
      <c r="C9" s="22">
        <v>1</v>
      </c>
    </row>
    <row r="10" spans="2:3">
      <c r="B10" s="22" t="s">
        <v>155</v>
      </c>
      <c r="C10" s="22">
        <v>2</v>
      </c>
    </row>
    <row r="11" spans="2:3">
      <c r="B11" s="22" t="s">
        <v>156</v>
      </c>
      <c r="C11" s="22">
        <v>2</v>
      </c>
    </row>
    <row r="12" spans="2:3">
      <c r="B12" s="22" t="s">
        <v>175</v>
      </c>
      <c r="C12" s="22">
        <f>SUM(C4:C11)</f>
        <v>16</v>
      </c>
    </row>
  </sheetData>
  <phoneticPr fontId="3" type="noConversion"/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20"/>
  <sheetViews>
    <sheetView workbookViewId="0">
      <selection activeCell="E1" sqref="E1:F1048576"/>
    </sheetView>
  </sheetViews>
  <sheetFormatPr defaultRowHeight="16.5"/>
  <cols>
    <col min="3" max="3" width="22" customWidth="1"/>
    <col min="4" max="4" width="53.125" style="23" customWidth="1"/>
    <col min="5" max="5" width="18.875" style="24" hidden="1" customWidth="1"/>
    <col min="6" max="6" width="18" hidden="1" customWidth="1"/>
  </cols>
  <sheetData>
    <row r="2" spans="2:6">
      <c r="B2" t="s">
        <v>157</v>
      </c>
      <c r="C2" t="s">
        <v>176</v>
      </c>
    </row>
    <row r="3" spans="2:6">
      <c r="C3" t="s">
        <v>161</v>
      </c>
      <c r="D3" s="23" t="s">
        <v>162</v>
      </c>
      <c r="E3" s="24" t="s">
        <v>160</v>
      </c>
    </row>
    <row r="4" spans="2:6" ht="57.75" customHeight="1">
      <c r="B4" s="103" t="s">
        <v>149</v>
      </c>
      <c r="C4" s="22" t="s">
        <v>158</v>
      </c>
      <c r="D4" s="31" t="s">
        <v>159</v>
      </c>
      <c r="E4" s="27">
        <v>20000000</v>
      </c>
    </row>
    <row r="5" spans="2:6" ht="57.75" customHeight="1">
      <c r="B5" s="103"/>
      <c r="C5" s="22" t="s">
        <v>158</v>
      </c>
      <c r="D5" s="31" t="s">
        <v>163</v>
      </c>
      <c r="E5" s="27">
        <v>5000000</v>
      </c>
      <c r="F5" s="28">
        <f>SUM(E4:E5)</f>
        <v>25000000</v>
      </c>
    </row>
    <row r="6" spans="2:6" ht="57.75" customHeight="1">
      <c r="B6" s="103" t="s">
        <v>151</v>
      </c>
      <c r="C6" s="22" t="s">
        <v>165</v>
      </c>
      <c r="D6" s="31" t="s">
        <v>164</v>
      </c>
      <c r="E6" s="27">
        <v>40000000</v>
      </c>
    </row>
    <row r="7" spans="2:6" ht="57.75" customHeight="1">
      <c r="B7" s="103"/>
      <c r="C7" s="22" t="s">
        <v>165</v>
      </c>
      <c r="D7" s="31" t="s">
        <v>167</v>
      </c>
      <c r="E7" s="27">
        <v>40000000</v>
      </c>
    </row>
    <row r="8" spans="2:6" ht="57.75" customHeight="1">
      <c r="B8" s="103"/>
      <c r="C8" s="22" t="s">
        <v>166</v>
      </c>
      <c r="D8" s="31" t="s">
        <v>168</v>
      </c>
      <c r="E8" s="27">
        <v>10000000</v>
      </c>
      <c r="F8" s="28">
        <f>SUM(E6:E8)</f>
        <v>90000000</v>
      </c>
    </row>
    <row r="9" spans="2:6" ht="57.75" customHeight="1">
      <c r="B9" s="22" t="s">
        <v>154</v>
      </c>
      <c r="C9" s="22" t="s">
        <v>170</v>
      </c>
      <c r="D9" s="31" t="s">
        <v>169</v>
      </c>
      <c r="E9" s="27">
        <v>5200000</v>
      </c>
      <c r="F9" s="28">
        <f>SUM(E9)</f>
        <v>5200000</v>
      </c>
    </row>
    <row r="10" spans="2:6" ht="36.75" customHeight="1">
      <c r="B10" s="103" t="s">
        <v>174</v>
      </c>
      <c r="C10" s="22" t="s">
        <v>173</v>
      </c>
      <c r="D10" s="31" t="s">
        <v>171</v>
      </c>
      <c r="E10" s="27">
        <v>11500000</v>
      </c>
    </row>
    <row r="11" spans="2:6" ht="36.75" customHeight="1">
      <c r="B11" s="103"/>
      <c r="C11" s="22" t="s">
        <v>173</v>
      </c>
      <c r="D11" s="31" t="s">
        <v>172</v>
      </c>
      <c r="E11" s="27">
        <v>11500000</v>
      </c>
      <c r="F11" s="28">
        <f>SUM(E10:E11)</f>
        <v>23000000</v>
      </c>
    </row>
    <row r="12" spans="2:6" ht="36.75" customHeight="1"/>
    <row r="13" spans="2:6" ht="36.75" customHeight="1"/>
    <row r="14" spans="2:6" ht="36.75" customHeight="1"/>
    <row r="15" spans="2:6" ht="36.75" customHeight="1"/>
    <row r="16" spans="2:6" ht="36.75" customHeight="1"/>
    <row r="17" ht="36.75" customHeight="1"/>
    <row r="18" ht="36.75" customHeight="1"/>
    <row r="19" ht="36.75" customHeight="1"/>
    <row r="20" ht="36.75" customHeight="1"/>
  </sheetData>
  <mergeCells count="3">
    <mergeCell ref="B4:B5"/>
    <mergeCell ref="B6:B8"/>
    <mergeCell ref="B10:B11"/>
  </mergeCells>
  <phoneticPr fontId="3" type="noConversion"/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논문</vt:lpstr>
      <vt:lpstr>연구비</vt:lpstr>
      <vt:lpstr>특허</vt:lpstr>
      <vt:lpstr>기술이전</vt:lpstr>
      <vt:lpstr>기술이전!Print_Area</vt:lpstr>
      <vt:lpstr>논문!Print_Area</vt:lpstr>
      <vt:lpstr>연구비!Print_Area</vt:lpstr>
      <vt:lpstr>특허!Print_Area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경민영</cp:lastModifiedBy>
  <cp:lastPrinted>2021-02-05T05:00:47Z</cp:lastPrinted>
  <dcterms:created xsi:type="dcterms:W3CDTF">2021-01-27T05:52:46Z</dcterms:created>
  <dcterms:modified xsi:type="dcterms:W3CDTF">2021-04-09T07:50:17Z</dcterms:modified>
</cp:coreProperties>
</file>